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7E60F17D-DD4F-497E-AC99-1E0B9C6E97FD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L12" i="1" s="1"/>
  <c r="J11" i="1"/>
  <c r="K11" i="1" s="1"/>
  <c r="J17" i="1"/>
  <c r="J16" i="1"/>
  <c r="J15" i="1"/>
  <c r="K15" i="1" s="1"/>
  <c r="L15" i="1" s="1"/>
  <c r="J14" i="1"/>
  <c r="K14" i="1" s="1"/>
  <c r="L14" i="1" s="1"/>
  <c r="A1" i="1"/>
  <c r="L11" i="1" l="1"/>
  <c r="K16" i="1"/>
  <c r="L16" i="1" s="1"/>
  <c r="K17" i="1"/>
  <c r="L17" i="1" s="1"/>
  <c r="J19" i="1"/>
  <c r="J18" i="1"/>
  <c r="J10" i="1"/>
  <c r="J13" i="1"/>
  <c r="J6" i="1" l="1"/>
  <c r="K18" i="1"/>
  <c r="L18" i="1" s="1"/>
  <c r="K19" i="1"/>
  <c r="L19" i="1" s="1"/>
  <c r="K13" i="1"/>
  <c r="L13" i="1" s="1"/>
  <c r="K10" i="1"/>
  <c r="L10" i="1" s="1"/>
  <c r="K6" i="1" l="1"/>
  <c r="L6" i="1" s="1"/>
</calcChain>
</file>

<file path=xl/sharedStrings.xml><?xml version="1.0" encoding="utf-8"?>
<sst xmlns="http://schemas.openxmlformats.org/spreadsheetml/2006/main" count="83" uniqueCount="68">
  <si>
    <t>カテゴリ</t>
  </si>
  <si>
    <t>メーカー</t>
  </si>
  <si>
    <t>商品名</t>
  </si>
  <si>
    <t>上代</t>
  </si>
  <si>
    <t>JAN</t>
  </si>
  <si>
    <t>発注数</t>
    <rPh sb="0" eb="3">
      <t>ハッチュウスウ</t>
    </rPh>
    <phoneticPr fontId="2"/>
  </si>
  <si>
    <t>掛率</t>
    <rPh sb="0" eb="2">
      <t>カケリツ</t>
    </rPh>
    <phoneticPr fontId="2"/>
  </si>
  <si>
    <t>メールの件名：　「オンライン発注」と記載いただきメールにて添付してください</t>
    <rPh sb="4" eb="6">
      <t>ケンメイ</t>
    </rPh>
    <rPh sb="14" eb="16">
      <t>ハッチュウ</t>
    </rPh>
    <rPh sb="18" eb="20">
      <t>キサイ</t>
    </rPh>
    <rPh sb="29" eb="31">
      <t>テンプ</t>
    </rPh>
    <phoneticPr fontId="2"/>
  </si>
  <si>
    <t>バンダイ</t>
    <phoneticPr fontId="2"/>
  </si>
  <si>
    <t>発注金額</t>
    <rPh sb="0" eb="2">
      <t>ハッチュウ</t>
    </rPh>
    <rPh sb="2" eb="4">
      <t>キンガク</t>
    </rPh>
    <phoneticPr fontId="2"/>
  </si>
  <si>
    <t>税額</t>
    <rPh sb="0" eb="2">
      <t>ゼイガク</t>
    </rPh>
    <phoneticPr fontId="2"/>
  </si>
  <si>
    <t>税額合計</t>
    <rPh sb="0" eb="2">
      <t>ゼイガク</t>
    </rPh>
    <rPh sb="2" eb="4">
      <t>ゴウケイ</t>
    </rPh>
    <phoneticPr fontId="2"/>
  </si>
  <si>
    <t>税抜合計</t>
    <rPh sb="0" eb="2">
      <t>ゼイヌ</t>
    </rPh>
    <rPh sb="2" eb="4">
      <t>ゴウケイ</t>
    </rPh>
    <phoneticPr fontId="2"/>
  </si>
  <si>
    <t>税込総合計</t>
    <rPh sb="0" eb="2">
      <t>ゼイコ</t>
    </rPh>
    <rPh sb="2" eb="5">
      <t>ソウゴウケイ</t>
    </rPh>
    <phoneticPr fontId="2"/>
  </si>
  <si>
    <t>合計金額</t>
    <rPh sb="0" eb="2">
      <t>ゴウケイ</t>
    </rPh>
    <rPh sb="2" eb="4">
      <t>キンガク</t>
    </rPh>
    <phoneticPr fontId="2"/>
  </si>
  <si>
    <t>※1セット限定確約　即納品のため、品切れの際はご了承ください</t>
    <rPh sb="5" eb="7">
      <t>ゲンテイ</t>
    </rPh>
    <rPh sb="7" eb="9">
      <t>カクヤク</t>
    </rPh>
    <rPh sb="10" eb="13">
      <t>ソクノウヒン</t>
    </rPh>
    <rPh sb="17" eb="19">
      <t>シナギ</t>
    </rPh>
    <rPh sb="21" eb="22">
      <t>サイ</t>
    </rPh>
    <rPh sb="24" eb="26">
      <t>リョウショウ</t>
    </rPh>
    <phoneticPr fontId="2"/>
  </si>
  <si>
    <t>送料</t>
    <rPh sb="0" eb="2">
      <t>ソウリョウ</t>
    </rPh>
    <phoneticPr fontId="2"/>
  </si>
  <si>
    <t>請求書兼納品書</t>
    <rPh sb="0" eb="3">
      <t>セイキュウショ</t>
    </rPh>
    <rPh sb="3" eb="7">
      <t>ケンノウヒンショ</t>
    </rPh>
    <phoneticPr fontId="2"/>
  </si>
  <si>
    <t>会社名：</t>
    <rPh sb="0" eb="3">
      <t>カイシャメイ</t>
    </rPh>
    <phoneticPr fontId="2"/>
  </si>
  <si>
    <t>発送先住所：</t>
    <rPh sb="0" eb="3">
      <t>ハッソウサキ</t>
    </rPh>
    <rPh sb="3" eb="5">
      <t>ジュウショ</t>
    </rPh>
    <phoneticPr fontId="2"/>
  </si>
  <si>
    <t>送料（1梱包）</t>
  </si>
  <si>
    <t>北海道：2200円</t>
  </si>
  <si>
    <t>　東北：1760円</t>
  </si>
  <si>
    <t>　　（青森県・岩手県・秋田県・宮城県・山形県・福島県）</t>
  </si>
  <si>
    <t>　関東：990円</t>
  </si>
  <si>
    <t>　　（茨城県・栃木県・群馬県・埼玉県・千葉県・東京都・神奈川県・山梨県）</t>
  </si>
  <si>
    <t>　信越・北陸：1100円</t>
  </si>
  <si>
    <t>　　（新潟県・長野県・富山県・石川県・福井県）</t>
  </si>
  <si>
    <t>　東海：880円</t>
  </si>
  <si>
    <t>　　（岐阜県・静岡県・愛知県・三重県）</t>
  </si>
  <si>
    <t>　関西：880円</t>
  </si>
  <si>
    <t>　　（滋賀県・京都府・大阪府・兵庫県・奈良県・和歌山県）</t>
  </si>
  <si>
    <t>　中国：990円</t>
  </si>
  <si>
    <t>　　（鳥取県・島根県・岡山県・広島県・山口県）</t>
  </si>
  <si>
    <t>　四国：990円</t>
  </si>
  <si>
    <t>　　（徳島県・香川県・愛媛県・高知県）</t>
  </si>
  <si>
    <t>　九州：1100円</t>
  </si>
  <si>
    <t>　　（福岡県・佐賀県・長崎県・大分県・熊本県・宮崎県・鹿児島県）</t>
  </si>
  <si>
    <t>　沖縄：4400円</t>
  </si>
  <si>
    <t>※離島・一部地域を除く</t>
  </si>
  <si>
    <t>郵便番号：</t>
    <rPh sb="0" eb="4">
      <t>ユウビンバンゴウ</t>
    </rPh>
    <phoneticPr fontId="2"/>
  </si>
  <si>
    <t>●●必ず記述●●</t>
    <rPh sb="2" eb="3">
      <t>カナラ</t>
    </rPh>
    <rPh sb="4" eb="6">
      <t>キジュツ</t>
    </rPh>
    <phoneticPr fontId="2"/>
  </si>
  <si>
    <t>　担当者：●●必ず記述●●</t>
    <rPh sb="1" eb="4">
      <t>タントウシャ</t>
    </rPh>
    <phoneticPr fontId="2"/>
  </si>
  <si>
    <t>電話番号：●●必ず記述●●</t>
    <rPh sb="0" eb="4">
      <t>デンワバンゴウ</t>
    </rPh>
    <phoneticPr fontId="2"/>
  </si>
  <si>
    <t>登録番号：T8120001231938</t>
    <phoneticPr fontId="2"/>
  </si>
  <si>
    <t>別途、送料●梱包分がかかります。料金の詳細は、ご利用ガイド「https://raizouhobby.com/guide」をご参照ください。</t>
    <rPh sb="0" eb="2">
      <t>ベット</t>
    </rPh>
    <rPh sb="3" eb="5">
      <t>ソウリョウ</t>
    </rPh>
    <phoneticPr fontId="2"/>
  </si>
  <si>
    <t>〒542-0067　大阪府大阪市中央区松屋町7番4号　2F　06-4303-3213
　　　　　　　　　　株式会社　アニマル</t>
    <rPh sb="19" eb="22">
      <t>マツヤマチ</t>
    </rPh>
    <rPh sb="23" eb="24">
      <t>バン</t>
    </rPh>
    <rPh sb="25" eb="26">
      <t>ゴウ</t>
    </rPh>
    <phoneticPr fontId="2"/>
  </si>
  <si>
    <t>4573102687630</t>
  </si>
  <si>
    <t>S.H.Figuarts（真骨彫製法） アカレンジャー スーパー戦隊 50th Anniversary Ver.（初回限定台座付属）</t>
  </si>
  <si>
    <t>4573102686381</t>
  </si>
  <si>
    <t>S.H.Figuarts（真骨彫製法） 仮面ライダー新1号 栄光の昭和ライダーエディション（初回限定台座付属）</t>
  </si>
  <si>
    <t>4573102687647</t>
  </si>
  <si>
    <t>S.H.Figuarts 新サイクロン号（仮面ライダー） 栄光の昭和ライダーエディション</t>
  </si>
  <si>
    <t>4573102687265</t>
  </si>
  <si>
    <t>S.H.Figuarts 綾波レイ</t>
  </si>
  <si>
    <t>4573102676337</t>
  </si>
  <si>
    <t>METAL BUILD エヴァンゲリオン初号機 30th with the spear of Gaius</t>
  </si>
  <si>
    <t>4573102655615</t>
  </si>
  <si>
    <t>S.H.Figuarts モンキー・D・ルフィ -ギア5-</t>
  </si>
  <si>
    <t>4573102693259</t>
  </si>
  <si>
    <t>ROBOT魂 ＜SIDE EVA＞ エヴァンゲリオン初号機+カシウスの槍（リニューアルカラーエディション）（再販版）</t>
  </si>
  <si>
    <t>コレクターズ</t>
  </si>
  <si>
    <t>コレクターズ</t>
    <phoneticPr fontId="2"/>
  </si>
  <si>
    <t>バンダイ</t>
  </si>
  <si>
    <t>カード</t>
    <phoneticPr fontId="2"/>
  </si>
  <si>
    <t>ポケモン</t>
    <phoneticPr fontId="2"/>
  </si>
  <si>
    <t>ポケモンカードゲーム MEGA 拡張パック メガシンフォニア</t>
    <phoneticPr fontId="2"/>
  </si>
  <si>
    <t>ポケモンカードゲーム MEGA 拡張パック メガブレイブ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</si>
</sst>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2">
    <font>
      <sz val="11"/>
      <color theme="1"/>
      <name val="游ゴシック"/>
      <family val="3"/>
      <charset val="128"/>
      <scheme val="minor"/>
    </font>
    <font>
      <sz val="10"/>
      <color theme="1"/>
      <name val="Meiryo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"/>
      <family val="3"/>
      <charset val="128"/>
    </font>
    <font>
      <b/>
      <sz val="10"/>
      <color rgb="FFFFFFFF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11"/>
      <color theme="1"/>
      <name val="HG創英角ｺﾞｼｯｸUB"/>
      <family val="3"/>
      <charset val="128"/>
    </font>
    <font>
      <b/>
      <sz val="11"/>
      <color theme="1"/>
      <name val="游ゴシック"/>
      <family val="2"/>
      <scheme val="minor"/>
    </font>
    <font>
      <b/>
      <sz val="10"/>
      <color theme="1"/>
      <name val="HG創英角ｺﾞｼｯｸUB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1"/>
      <color rgb="FFFF0000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rgb="FF333333"/>
      <name val="メイリオ"/>
      <family val="3"/>
      <charset val="128"/>
    </font>
    <font>
      <sz val="12"/>
      <color rgb="FF333333"/>
      <name val="メイリオ"/>
      <family val="3"/>
      <charset val="128"/>
    </font>
    <font>
      <b/>
      <sz val="12"/>
      <color rgb="FF333333"/>
      <name val="メイリオ"/>
      <family val="3"/>
      <charset val="128"/>
    </font>
    <font>
      <sz val="20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rgb="FFFBD4B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9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176" fontId="1" fillId="3" borderId="1" xfId="0" applyNumberFormat="1" applyFont="1" applyFill="1" applyBorder="1" applyAlignment="1">
      <alignment horizontal="center" vertical="center"/>
    </xf>
    <xf numFmtId="38" fontId="1" fillId="3" borderId="1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313765</xdr:colOff>
      <xdr:row>0</xdr:row>
      <xdr:rowOff>313764</xdr:rowOff>
    </xdr:from>
    <xdr:to>
      <xdr:col>11</xdr:col>
      <xdr:colOff>114700</xdr:colOff>
      <xdr:row>2</xdr:row>
      <xdr:rowOff>172417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89C76E-F8A1-412D-8D28-CDF58FDC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7206" y="313764"/>
          <a:ext cx="719817" cy="732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85" zoomScaleNormal="85" workbookViewId="0"/>
  </sheetViews>
  <sheetFormatPr defaultColWidth="12.625" defaultRowHeight="15" customHeight="1"/>
  <cols>
    <col min="1" max="1" width="14.375" style="2" customWidth="1"/>
    <col min="2" max="2" width="14.875" style="10" customWidth="1"/>
    <col min="3" max="3" width="12.75" style="10" customWidth="1"/>
    <col min="4" max="4" width="17" style="2" bestFit="1" customWidth="1"/>
    <col min="5" max="5" width="53" style="9" customWidth="1"/>
    <col min="6" max="6" width="9.75" style="3" customWidth="1"/>
    <col min="7" max="7" width="7.125" style="2" customWidth="1"/>
    <col min="8" max="8" width="8.625" style="10" customWidth="1"/>
    <col min="9" max="9" width="10.25" style="10" customWidth="1"/>
    <col min="10" max="10" width="15.125" style="10" customWidth="1"/>
    <col min="11" max="11" width="12" style="10" customWidth="1"/>
    <col min="12" max="12" width="16.25" style="10" customWidth="1"/>
    <col min="13" max="16384" width="12.625" style="2"/>
  </cols>
  <sheetData>
    <row r="1" spans="1:12" ht="53.25" customHeight="1">
      <c r="A1" s="32">
        <f ca="1">TODAY()</f>
        <v>45974</v>
      </c>
      <c r="E1" s="30" t="s">
        <v>17</v>
      </c>
      <c r="H1" s="34" t="s">
        <v>46</v>
      </c>
      <c r="I1" s="35"/>
      <c r="J1" s="35"/>
      <c r="K1" s="35"/>
      <c r="L1" s="35"/>
    </row>
    <row r="2" spans="1:12" ht="15.95" customHeight="1">
      <c r="B2" s="28" t="s">
        <v>7</v>
      </c>
      <c r="C2" s="28"/>
      <c r="H2" s="2"/>
      <c r="I2" s="11" t="s">
        <v>44</v>
      </c>
      <c r="J2" s="2"/>
      <c r="K2" s="2"/>
      <c r="L2" s="2"/>
    </row>
    <row r="3" spans="1:12" ht="15.95" customHeight="1">
      <c r="B3" s="29" t="s">
        <v>15</v>
      </c>
      <c r="C3" s="29"/>
      <c r="H3" s="2"/>
      <c r="I3" s="11"/>
      <c r="J3" s="2"/>
      <c r="K3" s="2"/>
      <c r="L3" s="2"/>
    </row>
    <row r="4" spans="1:12" ht="15.95" customHeight="1" thickBot="1">
      <c r="B4" s="29" t="s">
        <v>45</v>
      </c>
      <c r="C4" s="29"/>
      <c r="H4" s="2"/>
      <c r="I4" s="11"/>
      <c r="J4" s="2"/>
      <c r="K4" s="2"/>
      <c r="L4" s="2"/>
    </row>
    <row r="5" spans="1:12" ht="22.5" customHeight="1" thickBot="1">
      <c r="B5" s="33" t="s">
        <v>42</v>
      </c>
      <c r="C5" s="33"/>
      <c r="D5" s="27" t="s">
        <v>18</v>
      </c>
      <c r="E5" s="9" t="s">
        <v>41</v>
      </c>
      <c r="H5" s="36"/>
      <c r="I5" s="36"/>
      <c r="J5" s="19" t="s">
        <v>12</v>
      </c>
      <c r="K5" s="19" t="s">
        <v>11</v>
      </c>
      <c r="L5" s="18" t="s">
        <v>13</v>
      </c>
    </row>
    <row r="6" spans="1:12" ht="15.95" customHeight="1">
      <c r="A6" s="12"/>
      <c r="B6" s="33" t="s">
        <v>43</v>
      </c>
      <c r="C6" s="33"/>
      <c r="D6" s="27" t="s">
        <v>40</v>
      </c>
      <c r="E6" s="9" t="s">
        <v>41</v>
      </c>
      <c r="F6" s="12"/>
      <c r="H6" s="37" t="s">
        <v>14</v>
      </c>
      <c r="I6" s="38"/>
      <c r="J6" s="43">
        <f>SUM(J10:J19)</f>
        <v>79606</v>
      </c>
      <c r="K6" s="45">
        <f>J6*0.1</f>
        <v>7960.6</v>
      </c>
      <c r="L6" s="41">
        <f>ROUND(J6+K6,0)</f>
        <v>87567</v>
      </c>
    </row>
    <row r="7" spans="1:12" ht="15.95" customHeight="1" thickBot="1">
      <c r="A7" s="12"/>
      <c r="C7" s="31"/>
      <c r="D7" s="27" t="s">
        <v>19</v>
      </c>
      <c r="E7" s="9" t="s">
        <v>41</v>
      </c>
      <c r="F7" s="12"/>
      <c r="H7" s="39"/>
      <c r="I7" s="40"/>
      <c r="J7" s="44"/>
      <c r="K7" s="46"/>
      <c r="L7" s="42"/>
    </row>
    <row r="8" spans="1:12" ht="15.95" customHeight="1">
      <c r="A8" s="12"/>
      <c r="C8" s="2"/>
      <c r="D8" s="13"/>
      <c r="E8" s="13"/>
      <c r="F8" s="12"/>
      <c r="H8" s="2"/>
      <c r="I8" s="11"/>
      <c r="J8" s="2"/>
      <c r="K8" s="2"/>
    </row>
    <row r="9" spans="1:12" ht="20.45" customHeight="1">
      <c r="A9" s="14" t="s">
        <v>0</v>
      </c>
      <c r="B9" s="14" t="s">
        <v>1</v>
      </c>
      <c r="C9" s="14"/>
      <c r="D9" s="14" t="s">
        <v>4</v>
      </c>
      <c r="E9" s="15" t="s">
        <v>2</v>
      </c>
      <c r="F9" s="16" t="s">
        <v>3</v>
      </c>
      <c r="G9" s="17" t="s">
        <v>6</v>
      </c>
      <c r="H9" s="14"/>
      <c r="I9" s="21" t="s">
        <v>5</v>
      </c>
      <c r="J9" s="14" t="s">
        <v>9</v>
      </c>
      <c r="K9" s="14" t="s">
        <v>10</v>
      </c>
      <c r="L9" s="14" t="s">
        <v>9</v>
      </c>
    </row>
    <row r="10" spans="1:12" ht="17.25" customHeight="1">
      <c r="A10" s="4" t="s">
        <v>64</v>
      </c>
      <c r="B10" s="4" t="s">
        <v>65</v>
      </c>
      <c r="C10" s="4"/>
      <c r="D10" s="22">
        <v>4521329431178</v>
      </c>
      <c r="E10" s="6" t="s">
        <v>66</v>
      </c>
      <c r="F10" s="7">
        <v>164</v>
      </c>
      <c r="G10" s="1">
        <v>0.9</v>
      </c>
      <c r="H10" s="4"/>
      <c r="I10" s="8">
        <v>30</v>
      </c>
      <c r="J10" s="20">
        <f t="shared" ref="J10:J19" si="0">I10*G10*F10</f>
        <v>4428</v>
      </c>
      <c r="K10" s="20">
        <f>J10*0.1</f>
        <v>442.8</v>
      </c>
      <c r="L10" s="20">
        <f>J10+K10</f>
        <v>4870.8</v>
      </c>
    </row>
    <row r="11" spans="1:12" ht="17.25" customHeight="1">
      <c r="A11" s="4" t="s">
        <v>64</v>
      </c>
      <c r="B11" s="4" t="s">
        <v>65</v>
      </c>
      <c r="C11" s="4"/>
      <c r="D11" s="22">
        <v>4521329431154</v>
      </c>
      <c r="E11" s="6" t="s">
        <v>67</v>
      </c>
      <c r="F11" s="7">
        <v>164</v>
      </c>
      <c r="G11" s="1">
        <v>0.9</v>
      </c>
      <c r="H11" s="4"/>
      <c r="I11" s="8">
        <v>30</v>
      </c>
      <c r="J11" s="20">
        <f t="shared" si="0"/>
        <v>4428</v>
      </c>
      <c r="K11" s="20">
        <f t="shared" ref="K11" si="1">J11*0.1</f>
        <v>442.8</v>
      </c>
      <c r="L11" s="20">
        <f t="shared" ref="L11" si="2">J11+K11</f>
        <v>4870.8</v>
      </c>
    </row>
    <row r="12" spans="1:12" ht="17.25" customHeight="1">
      <c r="A12" s="4" t="s">
        <v>61</v>
      </c>
      <c r="B12" s="4" t="s">
        <v>63</v>
      </c>
      <c r="C12" s="4"/>
      <c r="D12" s="47" t="s">
        <v>47</v>
      </c>
      <c r="E12" s="6" t="s">
        <v>48</v>
      </c>
      <c r="F12" s="7">
        <v>12000</v>
      </c>
      <c r="G12" s="1">
        <v>0.75</v>
      </c>
      <c r="H12" s="4"/>
      <c r="I12" s="8">
        <v>1</v>
      </c>
      <c r="J12" s="20">
        <f t="shared" ref="J12" si="3">I12*G12*F12</f>
        <v>9000</v>
      </c>
      <c r="K12" s="20">
        <f>J12*0.1</f>
        <v>900</v>
      </c>
      <c r="L12" s="20">
        <f>J12+K12</f>
        <v>9900</v>
      </c>
    </row>
    <row r="13" spans="1:12" ht="17.25" customHeight="1">
      <c r="A13" s="4" t="s">
        <v>62</v>
      </c>
      <c r="B13" s="4" t="s">
        <v>8</v>
      </c>
      <c r="C13" s="4"/>
      <c r="D13" s="47" t="s">
        <v>49</v>
      </c>
      <c r="E13" s="6" t="s">
        <v>50</v>
      </c>
      <c r="F13" s="7">
        <v>10000</v>
      </c>
      <c r="G13" s="1">
        <v>0.75</v>
      </c>
      <c r="H13" s="4"/>
      <c r="I13" s="8">
        <v>1</v>
      </c>
      <c r="J13" s="20">
        <f t="shared" si="0"/>
        <v>7500</v>
      </c>
      <c r="K13" s="20">
        <f t="shared" ref="K13:K19" si="4">J13*0.1</f>
        <v>750</v>
      </c>
      <c r="L13" s="20">
        <f t="shared" ref="L13:L19" si="5">J13+K13</f>
        <v>8250</v>
      </c>
    </row>
    <row r="14" spans="1:12" ht="17.25" customHeight="1">
      <c r="A14" s="4" t="s">
        <v>62</v>
      </c>
      <c r="B14" s="4" t="s">
        <v>8</v>
      </c>
      <c r="C14" s="4"/>
      <c r="D14" s="47" t="s">
        <v>51</v>
      </c>
      <c r="E14" s="6" t="s">
        <v>52</v>
      </c>
      <c r="F14" s="7">
        <v>9000</v>
      </c>
      <c r="G14" s="1">
        <v>0.75</v>
      </c>
      <c r="H14" s="4"/>
      <c r="I14" s="8">
        <v>1</v>
      </c>
      <c r="J14" s="20">
        <f t="shared" si="0"/>
        <v>6750</v>
      </c>
      <c r="K14" s="20">
        <f t="shared" ref="K14:K17" si="6">J14*0.1</f>
        <v>675</v>
      </c>
      <c r="L14" s="20">
        <f t="shared" ref="L14:L17" si="7">J14+K14</f>
        <v>7425</v>
      </c>
    </row>
    <row r="15" spans="1:12" ht="17.25" customHeight="1">
      <c r="A15" s="4" t="s">
        <v>61</v>
      </c>
      <c r="B15" s="4" t="s">
        <v>63</v>
      </c>
      <c r="C15" s="4"/>
      <c r="D15" s="47" t="s">
        <v>53</v>
      </c>
      <c r="E15" s="6" t="s">
        <v>54</v>
      </c>
      <c r="F15" s="7">
        <v>8000</v>
      </c>
      <c r="G15" s="1">
        <v>0.85000000000000009</v>
      </c>
      <c r="H15" s="4"/>
      <c r="I15" s="8">
        <v>1</v>
      </c>
      <c r="J15" s="20">
        <f t="shared" si="0"/>
        <v>6800.0000000000009</v>
      </c>
      <c r="K15" s="20">
        <f t="shared" si="6"/>
        <v>680.00000000000011</v>
      </c>
      <c r="L15" s="20">
        <f t="shared" si="7"/>
        <v>7480.0000000000009</v>
      </c>
    </row>
    <row r="16" spans="1:12" ht="17.25" customHeight="1">
      <c r="A16" s="4" t="s">
        <v>61</v>
      </c>
      <c r="B16" s="4" t="s">
        <v>63</v>
      </c>
      <c r="C16" s="4"/>
      <c r="D16" s="47" t="s">
        <v>55</v>
      </c>
      <c r="E16" s="6" t="s">
        <v>56</v>
      </c>
      <c r="F16" s="7">
        <v>32000</v>
      </c>
      <c r="G16" s="1">
        <v>0.85000000000000009</v>
      </c>
      <c r="H16" s="4"/>
      <c r="I16" s="8">
        <v>1</v>
      </c>
      <c r="J16" s="20">
        <f t="shared" si="0"/>
        <v>27200.000000000004</v>
      </c>
      <c r="K16" s="20">
        <f t="shared" si="6"/>
        <v>2720.0000000000005</v>
      </c>
      <c r="L16" s="20">
        <f t="shared" si="7"/>
        <v>29920.000000000004</v>
      </c>
    </row>
    <row r="17" spans="1:12" ht="17.25" customHeight="1">
      <c r="A17" s="4" t="s">
        <v>61</v>
      </c>
      <c r="B17" s="4" t="s">
        <v>63</v>
      </c>
      <c r="C17" s="4"/>
      <c r="D17" s="47" t="s">
        <v>57</v>
      </c>
      <c r="E17" s="6" t="s">
        <v>58</v>
      </c>
      <c r="F17" s="7">
        <v>9000</v>
      </c>
      <c r="G17" s="1">
        <v>0.75</v>
      </c>
      <c r="H17" s="4"/>
      <c r="I17" s="8">
        <v>1</v>
      </c>
      <c r="J17" s="20">
        <f t="shared" si="0"/>
        <v>6750</v>
      </c>
      <c r="K17" s="20">
        <f t="shared" si="6"/>
        <v>675</v>
      </c>
      <c r="L17" s="20">
        <f t="shared" si="7"/>
        <v>7425</v>
      </c>
    </row>
    <row r="18" spans="1:12" ht="17.25" customHeight="1">
      <c r="A18" s="4" t="s">
        <v>61</v>
      </c>
      <c r="B18" s="4" t="s">
        <v>63</v>
      </c>
      <c r="C18" s="4"/>
      <c r="D18" s="47" t="s">
        <v>59</v>
      </c>
      <c r="E18" s="6" t="s">
        <v>60</v>
      </c>
      <c r="F18" s="7">
        <v>9000</v>
      </c>
      <c r="G18" s="1">
        <v>0.75</v>
      </c>
      <c r="H18" s="4"/>
      <c r="I18" s="8">
        <v>1</v>
      </c>
      <c r="J18" s="20">
        <f t="shared" si="0"/>
        <v>6750</v>
      </c>
      <c r="K18" s="20">
        <f t="shared" si="4"/>
        <v>675</v>
      </c>
      <c r="L18" s="20">
        <f t="shared" si="5"/>
        <v>7425</v>
      </c>
    </row>
    <row r="19" spans="1:12" ht="17.25" customHeight="1">
      <c r="A19" s="4"/>
      <c r="B19" s="4"/>
      <c r="C19" s="4"/>
      <c r="D19" s="5"/>
      <c r="E19" s="23" t="s">
        <v>16</v>
      </c>
      <c r="F19" s="7"/>
      <c r="G19" s="1">
        <v>1</v>
      </c>
      <c r="H19" s="4"/>
      <c r="I19" s="8">
        <v>1</v>
      </c>
      <c r="J19" s="20">
        <f t="shared" si="0"/>
        <v>0</v>
      </c>
      <c r="K19" s="20">
        <f t="shared" si="4"/>
        <v>0</v>
      </c>
      <c r="L19" s="20">
        <f t="shared" si="5"/>
        <v>0</v>
      </c>
    </row>
  </sheetData>
  <mergeCells count="8">
    <mergeCell ref="B5:C5"/>
    <mergeCell ref="B6:C6"/>
    <mergeCell ref="H1:L1"/>
    <mergeCell ref="H5:I5"/>
    <mergeCell ref="H6:I7"/>
    <mergeCell ref="L6:L7"/>
    <mergeCell ref="J6:J7"/>
    <mergeCell ref="K6:K7"/>
  </mergeCells>
  <phoneticPr fontId="2"/>
  <conditionalFormatting sqref="F19">
    <cfRule type="cellIs" dxfId="1" priority="1" operator="lessThan">
      <formula>1</formula>
    </cfRule>
  </conditionalFormatting>
  <conditionalFormatting sqref="I9:I19">
    <cfRule type="cellIs" dxfId="0" priority="2" operator="lessThanOrEqual">
      <formula>0</formula>
    </cfRule>
  </conditionalFormatting>
  <pageMargins left="0.25" right="0.25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F3B1-B456-4AF4-A2EF-3F1582ED66B0}">
  <dimension ref="A1:A20"/>
  <sheetViews>
    <sheetView workbookViewId="0">
      <selection sqref="A1:A1048576"/>
    </sheetView>
  </sheetViews>
  <sheetFormatPr defaultRowHeight="18.75"/>
  <sheetData>
    <row r="1" spans="1:1" ht="22.5">
      <c r="A1" s="24" t="s">
        <v>20</v>
      </c>
    </row>
    <row r="2" spans="1:1" ht="19.5">
      <c r="A2" s="25" t="s">
        <v>21</v>
      </c>
    </row>
    <row r="3" spans="1:1" ht="19.5">
      <c r="A3" s="25" t="s">
        <v>22</v>
      </c>
    </row>
    <row r="4" spans="1:1" ht="19.5">
      <c r="A4" s="25" t="s">
        <v>23</v>
      </c>
    </row>
    <row r="5" spans="1:1" ht="19.5">
      <c r="A5" s="25" t="s">
        <v>24</v>
      </c>
    </row>
    <row r="6" spans="1:1" ht="19.5">
      <c r="A6" s="25" t="s">
        <v>25</v>
      </c>
    </row>
    <row r="7" spans="1:1" ht="19.5">
      <c r="A7" s="25" t="s">
        <v>26</v>
      </c>
    </row>
    <row r="8" spans="1:1" ht="19.5">
      <c r="A8" s="25" t="s">
        <v>27</v>
      </c>
    </row>
    <row r="9" spans="1:1" ht="19.5">
      <c r="A9" s="25" t="s">
        <v>28</v>
      </c>
    </row>
    <row r="10" spans="1:1" ht="19.5">
      <c r="A10" s="25" t="s">
        <v>29</v>
      </c>
    </row>
    <row r="11" spans="1:1" ht="19.5">
      <c r="A11" s="25" t="s">
        <v>30</v>
      </c>
    </row>
    <row r="12" spans="1:1" ht="19.5">
      <c r="A12" s="25" t="s">
        <v>31</v>
      </c>
    </row>
    <row r="13" spans="1:1" ht="19.5">
      <c r="A13" s="25" t="s">
        <v>32</v>
      </c>
    </row>
    <row r="14" spans="1:1" ht="19.5">
      <c r="A14" s="25" t="s">
        <v>33</v>
      </c>
    </row>
    <row r="15" spans="1:1" ht="19.5">
      <c r="A15" s="25" t="s">
        <v>34</v>
      </c>
    </row>
    <row r="16" spans="1:1" ht="19.5">
      <c r="A16" s="25" t="s">
        <v>35</v>
      </c>
    </row>
    <row r="17" spans="1:1" ht="19.5">
      <c r="A17" s="25" t="s">
        <v>36</v>
      </c>
    </row>
    <row r="18" spans="1:1" ht="19.5">
      <c r="A18" s="25" t="s">
        <v>37</v>
      </c>
    </row>
    <row r="19" spans="1:1" ht="19.5">
      <c r="A19" s="25" t="s">
        <v>38</v>
      </c>
    </row>
    <row r="20" spans="1:1" ht="19.5">
      <c r="A20" s="26" t="s">
        <v>39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cp:lastPrinted>2025-03-07T04:37:31Z</cp:lastPrinted>
  <dcterms:created xsi:type="dcterms:W3CDTF">2025-02-20T04:22:05Z</dcterms:created>
  <dcterms:modified xsi:type="dcterms:W3CDTF">2025-11-13T02:39:57Z</dcterms:modified>
</cp:coreProperties>
</file>